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CSE\SSS\Strong Organisation\AGM &amp; GM\AGM\2025\"/>
    </mc:Choice>
  </mc:AlternateContent>
  <xr:revisionPtr revIDLastSave="0" documentId="13_ncr:1_{525C364D-AFFC-4B10-98A9-D15CC79A48F6}" xr6:coauthVersionLast="47" xr6:coauthVersionMax="47" xr10:uidLastSave="{00000000-0000-0000-0000-000000000000}"/>
  <bookViews>
    <workbookView xWindow="28680" yWindow="-120" windowWidth="29040" windowHeight="15720" activeTab="1" xr2:uid="{6F499B51-731B-4B90-8CD2-EC9565DAFF20}"/>
  </bookViews>
  <sheets>
    <sheet name="Paper 1a - 24-25 Finance" sheetId="1" r:id="rId1"/>
    <sheet name="Paper 1b - 25-26 Budg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" l="1"/>
  <c r="C38" i="2" s="1"/>
  <c r="C40" i="2" s="1"/>
  <c r="B38" i="1"/>
  <c r="B40" i="1" s="1"/>
  <c r="B30" i="1"/>
  <c r="B40" i="2"/>
  <c r="B38" i="2"/>
  <c r="B25" i="2"/>
  <c r="B23" i="2"/>
  <c r="B16" i="2"/>
  <c r="D19" i="1" l="1"/>
  <c r="D20" i="1"/>
  <c r="D21" i="1"/>
  <c r="D22" i="1"/>
  <c r="D23" i="1"/>
  <c r="D25" i="1"/>
  <c r="D28" i="1"/>
  <c r="D29" i="1"/>
  <c r="D30" i="1"/>
  <c r="D31" i="1"/>
  <c r="D32" i="1"/>
  <c r="D33" i="1"/>
  <c r="D34" i="1"/>
  <c r="D35" i="1"/>
  <c r="D36" i="1"/>
  <c r="D37" i="1"/>
  <c r="D38" i="1"/>
  <c r="D40" i="1"/>
  <c r="D7" i="1"/>
  <c r="D9" i="1"/>
  <c r="D10" i="1"/>
  <c r="D11" i="1"/>
  <c r="D12" i="1"/>
  <c r="D13" i="1"/>
  <c r="D14" i="1"/>
  <c r="D15" i="1"/>
  <c r="D16" i="1"/>
  <c r="D8" i="1"/>
</calcChain>
</file>

<file path=xl/sharedStrings.xml><?xml version="1.0" encoding="utf-8"?>
<sst xmlns="http://schemas.openxmlformats.org/spreadsheetml/2006/main" count="75" uniqueCount="40">
  <si>
    <t>Scottish Student Sport</t>
  </si>
  <si>
    <t>August 2024 to July 2025</t>
  </si>
  <si>
    <t>Account</t>
  </si>
  <si>
    <t>Forecast Total</t>
  </si>
  <si>
    <t>Budgeted Total</t>
  </si>
  <si>
    <t>FvB</t>
  </si>
  <si>
    <t>INCOME</t>
  </si>
  <si>
    <t>Grant Funding</t>
  </si>
  <si>
    <t>Membership Income</t>
  </si>
  <si>
    <t>Sponsorship Income</t>
  </si>
  <si>
    <t>Competitions Income- Programme</t>
  </si>
  <si>
    <t>Competitions Income- National Squad</t>
  </si>
  <si>
    <t>Development Income</t>
  </si>
  <si>
    <t>Development Income- Events</t>
  </si>
  <si>
    <t>Merchandise Income</t>
  </si>
  <si>
    <t>Strong Org Income- Other</t>
  </si>
  <si>
    <t>Total Income</t>
  </si>
  <si>
    <t>DIRECT COSTS</t>
  </si>
  <si>
    <t>Competitions Expenditure- Programme</t>
  </si>
  <si>
    <t>Competitions Expenditure- National Squad</t>
  </si>
  <si>
    <t>Development Expenditure</t>
  </si>
  <si>
    <t>Development Expenditure- Events</t>
  </si>
  <si>
    <t>Total Direct Costs</t>
  </si>
  <si>
    <t>Gross Profit</t>
  </si>
  <si>
    <t>OVERHEADS</t>
  </si>
  <si>
    <t>Advocacy Expenditure- Research</t>
  </si>
  <si>
    <t>Advocacy Expenditure- Marketing</t>
  </si>
  <si>
    <t>Merchandise Expenditure</t>
  </si>
  <si>
    <t>Strong Org Expenditure- Volunteers</t>
  </si>
  <si>
    <t>Strong Org Expenditure- Administration</t>
  </si>
  <si>
    <t>Strong Org Expenditure- Fees</t>
  </si>
  <si>
    <t>Contingencies</t>
  </si>
  <si>
    <t>Bad Debt</t>
  </si>
  <si>
    <t>Special Projects</t>
  </si>
  <si>
    <t>Total Overheads</t>
  </si>
  <si>
    <t>Net Profit/ Loss</t>
  </si>
  <si>
    <t>Strong Org Expenditure- Staff costs</t>
  </si>
  <si>
    <t>Budget 2526</t>
  </si>
  <si>
    <t>Forecast 2425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</si>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</sst>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£-809]#,##0.00;\-[$£-809]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8A4A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  <xf numFmtId="164" fontId="0" fillId="3" borderId="0" xfId="0" applyNumberFormat="1" applyFill="1"/>
    <xf numFmtId="164" fontId="0" fillId="2" borderId="0" xfId="0" applyNumberFormat="1" applyFill="1"/>
  </cellXfs>
  <cellStyles count="1">
    <cellStyle name="Normal" xfId="0" builtinId="0"/>
  </cellStyles>
  <dxfs count="3">
    <dxf>
      <fill>
        <patternFill>
          <bgColor theme="9" tint="0.79998168889431442"/>
        </patternFill>
      </fill>
    </dxf>
    <dxf>
      <fill>
        <patternFill>
          <bgColor rgb="FFD8A4A5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D8A4A5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F06B7-513C-4C82-9517-66986EF1F9D6}">
  <dimension ref="A1:F42"/>
  <sheetViews>
    <sheetView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B28" sqref="B28:B40"/>
    </sheetView>
  </sheetViews>
  <sheetFormatPr defaultRowHeight="14.5" x14ac:dyDescent="0.35"/>
  <cols>
    <col min="1" max="1" width="38.7265625" customWidth="1"/>
    <col min="2" max="2" width="16.36328125" customWidth="1"/>
    <col min="3" max="3" width="15.36328125" customWidth="1"/>
    <col min="4" max="4" width="13.90625" customWidth="1"/>
    <col min="5" max="5" width="36.90625" customWidth="1"/>
    <col min="6" max="13" width="20.7265625" customWidth="1"/>
  </cols>
  <sheetData>
    <row r="1" spans="1:5" s="3" customFormat="1" x14ac:dyDescent="0.35">
      <c r="A1" s="2" t="s">
        <v>0</v>
      </c>
      <c r="B1" s="2"/>
    </row>
    <row r="2" spans="1:5" s="3" customFormat="1" x14ac:dyDescent="0.35">
      <c r="A2" s="2" t="s">
        <v>1</v>
      </c>
      <c r="B2" s="2"/>
    </row>
    <row r="3" spans="1:5" s="3" customFormat="1" ht="8.5" customHeight="1" x14ac:dyDescent="0.35"/>
    <row r="4" spans="1:5" s="3" customFormat="1" x14ac:dyDescent="0.35">
      <c r="A4" s="2" t="s">
        <v>2</v>
      </c>
      <c r="B4" s="2" t="s">
        <v>3</v>
      </c>
      <c r="C4" s="2" t="s">
        <v>4</v>
      </c>
      <c r="D4" s="2" t="s">
        <v>5</v>
      </c>
      <c r="E4" s="3" t="s">
        <v>39</v>
      </c>
    </row>
    <row r="5" spans="1:5" s="3" customFormat="1" x14ac:dyDescent="0.35"/>
    <row r="6" spans="1:5" s="3" customFormat="1" x14ac:dyDescent="0.35">
      <c r="A6" s="2" t="s">
        <v>6</v>
      </c>
    </row>
    <row r="7" spans="1:5" x14ac:dyDescent="0.35">
      <c r="A7" s="1" t="s">
        <v>7</v>
      </c>
      <c r="B7" s="1">
        <v>265850</v>
      </c>
      <c r="C7" s="1">
        <v>265850</v>
      </c>
      <c r="D7" s="1">
        <f t="shared" ref="D7:D40" si="0">SUM(B7-C7)</f>
        <v>0</v>
      </c>
    </row>
    <row r="8" spans="1:5" x14ac:dyDescent="0.35">
      <c r="A8" s="1" t="s">
        <v>8</v>
      </c>
      <c r="B8" s="1">
        <v>163766.67000000001</v>
      </c>
      <c r="C8" s="1">
        <v>159562.83000000002</v>
      </c>
      <c r="D8" s="1">
        <f>SUM(B8-C8)</f>
        <v>4203.8399999999965</v>
      </c>
    </row>
    <row r="9" spans="1:5" x14ac:dyDescent="0.35">
      <c r="A9" s="1" t="s">
        <v>9</v>
      </c>
      <c r="B9" s="1">
        <v>8250</v>
      </c>
      <c r="C9" s="1">
        <v>12000</v>
      </c>
      <c r="D9" s="1">
        <f t="shared" si="0"/>
        <v>-3750</v>
      </c>
      <c r="E9" s="1"/>
    </row>
    <row r="10" spans="1:5" x14ac:dyDescent="0.35">
      <c r="A10" s="1" t="s">
        <v>10</v>
      </c>
      <c r="B10" s="1">
        <v>165194.41</v>
      </c>
      <c r="C10" s="1">
        <v>177691</v>
      </c>
      <c r="D10" s="1">
        <f t="shared" si="0"/>
        <v>-12496.589999999997</v>
      </c>
    </row>
    <row r="11" spans="1:5" x14ac:dyDescent="0.35">
      <c r="A11" s="1" t="s">
        <v>11</v>
      </c>
      <c r="B11" s="1">
        <v>10975</v>
      </c>
      <c r="C11" s="1">
        <v>20500</v>
      </c>
      <c r="D11" s="1">
        <f t="shared" si="0"/>
        <v>-9525</v>
      </c>
    </row>
    <row r="12" spans="1:5" x14ac:dyDescent="0.35">
      <c r="A12" s="1" t="s">
        <v>12</v>
      </c>
      <c r="B12" s="1">
        <v>22924.35</v>
      </c>
      <c r="C12" s="1">
        <v>21500</v>
      </c>
      <c r="D12" s="1">
        <f t="shared" si="0"/>
        <v>1424.3499999999985</v>
      </c>
    </row>
    <row r="13" spans="1:5" x14ac:dyDescent="0.35">
      <c r="A13" s="1" t="s">
        <v>13</v>
      </c>
      <c r="B13" s="1">
        <v>16752.5</v>
      </c>
      <c r="C13" s="1">
        <v>20500</v>
      </c>
      <c r="D13" s="1">
        <f t="shared" si="0"/>
        <v>-3747.5</v>
      </c>
    </row>
    <row r="14" spans="1:5" x14ac:dyDescent="0.35">
      <c r="A14" s="1" t="s">
        <v>14</v>
      </c>
      <c r="B14" s="1">
        <v>849.31</v>
      </c>
      <c r="C14" s="1">
        <v>1908</v>
      </c>
      <c r="D14" s="1">
        <f t="shared" si="0"/>
        <v>-1058.69</v>
      </c>
    </row>
    <row r="15" spans="1:5" x14ac:dyDescent="0.35">
      <c r="A15" s="1" t="s">
        <v>15</v>
      </c>
      <c r="B15" s="1">
        <v>6555</v>
      </c>
      <c r="C15" s="1">
        <v>5244</v>
      </c>
      <c r="D15" s="1">
        <f t="shared" si="0"/>
        <v>1311</v>
      </c>
    </row>
    <row r="16" spans="1:5" x14ac:dyDescent="0.35">
      <c r="A16" t="s">
        <v>16</v>
      </c>
      <c r="B16" s="1">
        <v>661117.24000000011</v>
      </c>
      <c r="C16" s="1">
        <v>684755.83000000007</v>
      </c>
      <c r="D16" s="1">
        <f t="shared" si="0"/>
        <v>-23638.589999999967</v>
      </c>
    </row>
    <row r="17" spans="1:6" x14ac:dyDescent="0.35">
      <c r="D17" s="1"/>
    </row>
    <row r="18" spans="1:6" s="3" customFormat="1" x14ac:dyDescent="0.35">
      <c r="A18" s="2" t="s">
        <v>17</v>
      </c>
      <c r="D18" s="1"/>
    </row>
    <row r="19" spans="1:6" x14ac:dyDescent="0.35">
      <c r="A19" s="1" t="s">
        <v>18</v>
      </c>
      <c r="B19" s="1">
        <v>124344.14</v>
      </c>
      <c r="C19" s="1">
        <v>148145</v>
      </c>
      <c r="D19" s="1">
        <f t="shared" si="0"/>
        <v>-23800.86</v>
      </c>
    </row>
    <row r="20" spans="1:6" x14ac:dyDescent="0.35">
      <c r="A20" s="1" t="s">
        <v>19</v>
      </c>
      <c r="B20" s="1">
        <v>12101.65</v>
      </c>
      <c r="C20" s="1">
        <v>20000</v>
      </c>
      <c r="D20" s="1">
        <f t="shared" si="0"/>
        <v>-7898.35</v>
      </c>
      <c r="E20" s="1"/>
    </row>
    <row r="21" spans="1:6" x14ac:dyDescent="0.35">
      <c r="A21" s="1" t="s">
        <v>20</v>
      </c>
      <c r="B21" s="1">
        <v>10479.779999999999</v>
      </c>
      <c r="C21" s="1">
        <v>17500</v>
      </c>
      <c r="D21" s="1">
        <f t="shared" si="0"/>
        <v>-7020.2200000000012</v>
      </c>
      <c r="E21" s="1"/>
    </row>
    <row r="22" spans="1:6" x14ac:dyDescent="0.35">
      <c r="A22" s="1" t="s">
        <v>21</v>
      </c>
      <c r="B22" s="1">
        <v>15827.92</v>
      </c>
      <c r="C22" s="1">
        <v>19500</v>
      </c>
      <c r="D22" s="1">
        <f t="shared" si="0"/>
        <v>-3672.08</v>
      </c>
      <c r="F22" s="1"/>
    </row>
    <row r="23" spans="1:6" x14ac:dyDescent="0.35">
      <c r="A23" t="s">
        <v>22</v>
      </c>
      <c r="B23" s="1">
        <v>162753.49000000002</v>
      </c>
      <c r="C23" s="1">
        <v>205145</v>
      </c>
      <c r="D23" s="1">
        <f t="shared" si="0"/>
        <v>-42391.50999999998</v>
      </c>
    </row>
    <row r="24" spans="1:6" x14ac:dyDescent="0.35">
      <c r="D24" s="1"/>
    </row>
    <row r="25" spans="1:6" x14ac:dyDescent="0.35">
      <c r="A25" s="3" t="s">
        <v>23</v>
      </c>
      <c r="B25" s="1">
        <v>498363.75000000012</v>
      </c>
      <c r="C25" s="1">
        <v>479610.83000000007</v>
      </c>
      <c r="D25" s="4">
        <f t="shared" si="0"/>
        <v>18752.920000000042</v>
      </c>
    </row>
    <row r="26" spans="1:6" x14ac:dyDescent="0.35">
      <c r="D26" s="1"/>
    </row>
    <row r="27" spans="1:6" x14ac:dyDescent="0.35">
      <c r="A27" s="2" t="s">
        <v>24</v>
      </c>
      <c r="D27" s="1"/>
    </row>
    <row r="28" spans="1:6" x14ac:dyDescent="0.35">
      <c r="A28" s="1" t="s">
        <v>25</v>
      </c>
      <c r="B28" s="1">
        <v>2079.8500000000004</v>
      </c>
      <c r="C28" s="1">
        <v>3500</v>
      </c>
      <c r="D28" s="1">
        <f t="shared" si="0"/>
        <v>-1420.1499999999996</v>
      </c>
    </row>
    <row r="29" spans="1:6" x14ac:dyDescent="0.35">
      <c r="A29" s="1" t="s">
        <v>26</v>
      </c>
      <c r="B29" s="1">
        <v>3084.57</v>
      </c>
      <c r="C29" s="1">
        <v>3960</v>
      </c>
      <c r="D29" s="1">
        <f t="shared" si="0"/>
        <v>-875.42999999999984</v>
      </c>
    </row>
    <row r="30" spans="1:6" x14ac:dyDescent="0.35">
      <c r="A30" s="1" t="s">
        <v>27</v>
      </c>
      <c r="B30" s="1">
        <f>SUM(13589.7,1174.8)</f>
        <v>14764.5</v>
      </c>
      <c r="C30" s="1">
        <v>9450</v>
      </c>
      <c r="D30" s="5">
        <f t="shared" si="0"/>
        <v>5314.5</v>
      </c>
    </row>
    <row r="31" spans="1:6" x14ac:dyDescent="0.35">
      <c r="A31" s="1" t="s">
        <v>36</v>
      </c>
      <c r="B31" s="1">
        <v>469993.08</v>
      </c>
      <c r="C31" s="1">
        <v>460381</v>
      </c>
      <c r="D31" s="5">
        <f t="shared" si="0"/>
        <v>9612.0800000000163</v>
      </c>
    </row>
    <row r="32" spans="1:6" x14ac:dyDescent="0.35">
      <c r="A32" s="1" t="s">
        <v>28</v>
      </c>
      <c r="B32" s="1">
        <v>6441.87</v>
      </c>
      <c r="C32" s="1">
        <v>4800</v>
      </c>
      <c r="D32" s="5">
        <f t="shared" si="0"/>
        <v>1641.87</v>
      </c>
    </row>
    <row r="33" spans="1:5" x14ac:dyDescent="0.35">
      <c r="A33" s="1" t="s">
        <v>29</v>
      </c>
      <c r="B33" s="1">
        <v>14100.239999999996</v>
      </c>
      <c r="C33" s="1">
        <v>14073</v>
      </c>
      <c r="D33" s="5">
        <f t="shared" si="0"/>
        <v>27.239999999996144</v>
      </c>
    </row>
    <row r="34" spans="1:5" x14ac:dyDescent="0.35">
      <c r="A34" s="1" t="s">
        <v>30</v>
      </c>
      <c r="B34" s="1">
        <v>8457.14</v>
      </c>
      <c r="C34" s="1">
        <v>7002</v>
      </c>
      <c r="D34" s="5">
        <f t="shared" si="0"/>
        <v>1455.1399999999994</v>
      </c>
    </row>
    <row r="35" spans="1:5" x14ac:dyDescent="0.35">
      <c r="A35" s="1" t="s">
        <v>31</v>
      </c>
      <c r="B35" s="1">
        <v>0</v>
      </c>
      <c r="C35" s="1">
        <v>0</v>
      </c>
      <c r="D35" s="1">
        <f t="shared" si="0"/>
        <v>0</v>
      </c>
      <c r="E35" s="1"/>
    </row>
    <row r="36" spans="1:5" x14ac:dyDescent="0.35">
      <c r="A36" s="1" t="s">
        <v>32</v>
      </c>
      <c r="B36" s="1">
        <v>0</v>
      </c>
      <c r="C36" s="1">
        <v>0</v>
      </c>
      <c r="D36" s="1">
        <f t="shared" si="0"/>
        <v>0</v>
      </c>
    </row>
    <row r="37" spans="1:5" x14ac:dyDescent="0.35">
      <c r="A37" s="1" t="s">
        <v>33</v>
      </c>
      <c r="B37" s="1">
        <v>0</v>
      </c>
      <c r="C37" s="1">
        <v>0</v>
      </c>
      <c r="D37" s="1">
        <f t="shared" si="0"/>
        <v>0</v>
      </c>
    </row>
    <row r="38" spans="1:5" x14ac:dyDescent="0.35">
      <c r="A38" t="s">
        <v>34</v>
      </c>
      <c r="B38" s="1">
        <f>SUM(B28:B37)</f>
        <v>518921.25</v>
      </c>
      <c r="C38" s="1">
        <v>503166</v>
      </c>
      <c r="D38" s="5">
        <f t="shared" si="0"/>
        <v>15755.25</v>
      </c>
    </row>
    <row r="39" spans="1:5" x14ac:dyDescent="0.35">
      <c r="D39" s="1"/>
    </row>
    <row r="40" spans="1:5" x14ac:dyDescent="0.35">
      <c r="A40" s="3" t="s">
        <v>35</v>
      </c>
      <c r="B40" s="1">
        <f>SUM(B16-B23-B38)</f>
        <v>-20557.499999999884</v>
      </c>
      <c r="C40" s="1">
        <v>-23555.169999999925</v>
      </c>
      <c r="D40" s="4">
        <f t="shared" si="0"/>
        <v>2997.6700000000419</v>
      </c>
    </row>
    <row r="42" spans="1:5" x14ac:dyDescent="0.35">
      <c r="D42" s="1"/>
    </row>
  </sheetData>
  <conditionalFormatting sqref="D7:D16">
    <cfRule type="cellIs" dxfId="2" priority="2" operator="greaterThan">
      <formula>0</formula>
    </cfRule>
    <cfRule type="cellIs" dxfId="1" priority="3" operator="lessThan">
      <formula>0</formula>
    </cfRule>
  </conditionalFormatting>
  <conditionalFormatting sqref="D19:D40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3AAB0-E7B0-4D2C-9485-06A9F9A4A1AD}">
  <dimension ref="A1:E40"/>
  <sheetViews>
    <sheetView tabSelected="1" workbookViewId="0">
      <selection activeCell="D29" sqref="D29"/>
    </sheetView>
  </sheetViews>
  <sheetFormatPr defaultRowHeight="14.5" x14ac:dyDescent="0.35"/>
  <cols>
    <col min="1" max="1" width="38.7265625" customWidth="1"/>
    <col min="2" max="2" width="20" customWidth="1"/>
    <col min="3" max="3" width="20.26953125" customWidth="1"/>
    <col min="4" max="4" width="38.453125" customWidth="1"/>
    <col min="5" max="5" width="28.7265625" customWidth="1"/>
    <col min="6" max="10" width="20.7265625" customWidth="1"/>
  </cols>
  <sheetData>
    <row r="1" spans="1:4" s="3" customFormat="1" x14ac:dyDescent="0.35">
      <c r="A1" s="2" t="s">
        <v>0</v>
      </c>
      <c r="B1" s="2"/>
      <c r="C1" s="2"/>
    </row>
    <row r="2" spans="1:4" s="3" customFormat="1" x14ac:dyDescent="0.35">
      <c r="A2" s="2" t="s">
        <v>1</v>
      </c>
      <c r="B2" s="2"/>
      <c r="C2" s="2"/>
    </row>
    <row r="3" spans="1:4" s="3" customFormat="1" ht="8.5" customHeight="1" x14ac:dyDescent="0.35"/>
    <row r="4" spans="1:4" s="3" customFormat="1" x14ac:dyDescent="0.35">
      <c r="A4" s="2" t="s">
        <v>2</v>
      </c>
      <c r="B4" s="2" t="s">
        <v>37</v>
      </c>
      <c r="C4" s="2" t="s">
        <v>38</v>
      </c>
      <c r="D4" s="3" t="s">
        <v>39</v>
      </c>
    </row>
    <row r="5" spans="1:4" s="3" customFormat="1" x14ac:dyDescent="0.35"/>
    <row r="6" spans="1:4" s="3" customFormat="1" x14ac:dyDescent="0.35">
      <c r="A6" s="2" t="s">
        <v>6</v>
      </c>
      <c r="B6" s="2"/>
    </row>
    <row r="7" spans="1:4" x14ac:dyDescent="0.35">
      <c r="A7" s="1" t="s">
        <v>7</v>
      </c>
      <c r="B7" s="1">
        <v>163350</v>
      </c>
      <c r="C7" s="1">
        <v>265850</v>
      </c>
    </row>
    <row r="8" spans="1:4" x14ac:dyDescent="0.35">
      <c r="A8" s="1" t="s">
        <v>8</v>
      </c>
      <c r="B8" s="1">
        <v>163770</v>
      </c>
      <c r="C8" s="1">
        <v>163766.67000000001</v>
      </c>
    </row>
    <row r="9" spans="1:4" x14ac:dyDescent="0.35">
      <c r="A9" s="1" t="s">
        <v>9</v>
      </c>
      <c r="B9" s="1">
        <v>12000</v>
      </c>
      <c r="C9" s="1">
        <v>8250</v>
      </c>
      <c r="D9" s="1"/>
    </row>
    <row r="10" spans="1:4" x14ac:dyDescent="0.35">
      <c r="A10" s="1" t="s">
        <v>10</v>
      </c>
      <c r="B10" s="1">
        <v>135000</v>
      </c>
      <c r="C10" s="1">
        <v>165194.41</v>
      </c>
    </row>
    <row r="11" spans="1:4" x14ac:dyDescent="0.35">
      <c r="A11" s="1" t="s">
        <v>11</v>
      </c>
      <c r="B11" s="1">
        <v>5000</v>
      </c>
      <c r="C11" s="1">
        <v>10975</v>
      </c>
    </row>
    <row r="12" spans="1:4" x14ac:dyDescent="0.35">
      <c r="A12" s="1" t="s">
        <v>12</v>
      </c>
      <c r="B12" s="1">
        <v>14000</v>
      </c>
      <c r="C12" s="1">
        <v>22924.35</v>
      </c>
    </row>
    <row r="13" spans="1:4" x14ac:dyDescent="0.35">
      <c r="A13" s="1" t="s">
        <v>13</v>
      </c>
      <c r="B13" s="1">
        <v>17500</v>
      </c>
      <c r="C13" s="1">
        <v>16752.5</v>
      </c>
    </row>
    <row r="14" spans="1:4" x14ac:dyDescent="0.35">
      <c r="A14" s="1" t="s">
        <v>14</v>
      </c>
      <c r="B14" s="1">
        <v>950</v>
      </c>
      <c r="C14" s="1">
        <v>849.31</v>
      </c>
    </row>
    <row r="15" spans="1:4" x14ac:dyDescent="0.35">
      <c r="A15" s="1" t="s">
        <v>15</v>
      </c>
      <c r="B15" s="1">
        <v>4721.5</v>
      </c>
      <c r="C15" s="1">
        <v>6555</v>
      </c>
    </row>
    <row r="16" spans="1:4" x14ac:dyDescent="0.35">
      <c r="A16" s="3" t="s">
        <v>16</v>
      </c>
      <c r="B16" s="2">
        <f>SUM(B7:B15)</f>
        <v>516291.5</v>
      </c>
      <c r="C16" s="2">
        <v>661117.24000000011</v>
      </c>
    </row>
    <row r="18" spans="1:5" s="3" customFormat="1" x14ac:dyDescent="0.35">
      <c r="A18" s="2" t="s">
        <v>17</v>
      </c>
      <c r="B18" s="2"/>
    </row>
    <row r="19" spans="1:5" x14ac:dyDescent="0.35">
      <c r="A19" s="1" t="s">
        <v>18</v>
      </c>
      <c r="B19" s="1">
        <v>110000</v>
      </c>
      <c r="C19" s="1">
        <v>124344.14</v>
      </c>
    </row>
    <row r="20" spans="1:5" x14ac:dyDescent="0.35">
      <c r="A20" s="1" t="s">
        <v>19</v>
      </c>
      <c r="B20" s="1">
        <v>5000</v>
      </c>
      <c r="C20" s="1">
        <v>12101.65</v>
      </c>
      <c r="D20" s="1"/>
    </row>
    <row r="21" spans="1:5" x14ac:dyDescent="0.35">
      <c r="A21" s="1" t="s">
        <v>20</v>
      </c>
      <c r="B21" s="1">
        <v>13000</v>
      </c>
      <c r="C21" s="1">
        <v>10479.779999999999</v>
      </c>
      <c r="D21" s="1"/>
    </row>
    <row r="22" spans="1:5" x14ac:dyDescent="0.35">
      <c r="A22" s="1" t="s">
        <v>21</v>
      </c>
      <c r="B22" s="1">
        <v>17500</v>
      </c>
      <c r="C22" s="1">
        <v>15827.92</v>
      </c>
      <c r="E22" s="1"/>
    </row>
    <row r="23" spans="1:5" x14ac:dyDescent="0.35">
      <c r="A23" s="3" t="s">
        <v>22</v>
      </c>
      <c r="B23" s="2">
        <f>SUM(B19:B22)</f>
        <v>145500</v>
      </c>
      <c r="C23" s="2">
        <v>162753.49000000002</v>
      </c>
    </row>
    <row r="25" spans="1:5" x14ac:dyDescent="0.35">
      <c r="A25" s="3" t="s">
        <v>23</v>
      </c>
      <c r="B25" s="2">
        <f>SUM(B16-B23)</f>
        <v>370791.5</v>
      </c>
      <c r="C25" s="2">
        <v>498363.75000000012</v>
      </c>
    </row>
    <row r="27" spans="1:5" x14ac:dyDescent="0.35">
      <c r="A27" s="2" t="s">
        <v>24</v>
      </c>
      <c r="B27" s="2"/>
    </row>
    <row r="28" spans="1:5" x14ac:dyDescent="0.35">
      <c r="A28" s="1" t="s">
        <v>25</v>
      </c>
      <c r="B28" s="1">
        <v>3500</v>
      </c>
      <c r="C28" s="1">
        <v>2079.8500000000004</v>
      </c>
    </row>
    <row r="29" spans="1:5" x14ac:dyDescent="0.35">
      <c r="A29" s="1" t="s">
        <v>26</v>
      </c>
      <c r="B29" s="1">
        <v>3960</v>
      </c>
      <c r="C29" s="1">
        <v>3084.57</v>
      </c>
    </row>
    <row r="30" spans="1:5" x14ac:dyDescent="0.35">
      <c r="A30" s="1" t="s">
        <v>27</v>
      </c>
      <c r="B30" s="1">
        <v>10950</v>
      </c>
      <c r="C30" s="1">
        <f>SUM(13589.7,1174.8)</f>
        <v>14764.5</v>
      </c>
    </row>
    <row r="31" spans="1:5" x14ac:dyDescent="0.35">
      <c r="A31" s="1" t="s">
        <v>36</v>
      </c>
      <c r="B31" s="1">
        <v>336543</v>
      </c>
      <c r="C31" s="1">
        <v>469993.08</v>
      </c>
    </row>
    <row r="32" spans="1:5" x14ac:dyDescent="0.35">
      <c r="A32" s="1" t="s">
        <v>28</v>
      </c>
      <c r="B32" s="1">
        <v>3700</v>
      </c>
      <c r="C32" s="1">
        <v>6441.87</v>
      </c>
    </row>
    <row r="33" spans="1:4" x14ac:dyDescent="0.35">
      <c r="A33" s="1" t="s">
        <v>29</v>
      </c>
      <c r="B33" s="1">
        <v>18521</v>
      </c>
      <c r="C33" s="1">
        <v>14100.239999999996</v>
      </c>
    </row>
    <row r="34" spans="1:4" x14ac:dyDescent="0.35">
      <c r="A34" s="1" t="s">
        <v>30</v>
      </c>
      <c r="B34" s="1">
        <v>8344</v>
      </c>
      <c r="C34" s="1">
        <v>8457.14</v>
      </c>
    </row>
    <row r="35" spans="1:4" x14ac:dyDescent="0.35">
      <c r="A35" s="1" t="s">
        <v>31</v>
      </c>
      <c r="B35" s="1">
        <v>0</v>
      </c>
      <c r="C35" s="1">
        <v>0</v>
      </c>
      <c r="D35" s="1"/>
    </row>
    <row r="36" spans="1:4" x14ac:dyDescent="0.35">
      <c r="A36" s="1" t="s">
        <v>32</v>
      </c>
      <c r="B36" s="1">
        <v>0</v>
      </c>
      <c r="C36" s="1">
        <v>0</v>
      </c>
    </row>
    <row r="37" spans="1:4" x14ac:dyDescent="0.35">
      <c r="A37" s="1" t="s">
        <v>33</v>
      </c>
      <c r="B37" s="1">
        <v>0</v>
      </c>
      <c r="C37" s="1">
        <v>0</v>
      </c>
    </row>
    <row r="38" spans="1:4" x14ac:dyDescent="0.35">
      <c r="A38" s="3" t="s">
        <v>34</v>
      </c>
      <c r="B38" s="2">
        <f>SUM(B28:B37)</f>
        <v>385518</v>
      </c>
      <c r="C38" s="2">
        <f>SUM(C28:C37)</f>
        <v>518921.25</v>
      </c>
    </row>
    <row r="40" spans="1:4" x14ac:dyDescent="0.35">
      <c r="A40" s="3" t="s">
        <v>35</v>
      </c>
      <c r="B40" s="2">
        <f>SUM(B25-B38)</f>
        <v>-14726.5</v>
      </c>
      <c r="C40" s="2">
        <f>SUM(C16-C23-C38)</f>
        <v>-20557.499999999884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Paper 1a - 24-25 Finance</vt:lpstr>
      <vt:lpstr>Paper 1b - 25-26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Stew Fowlie</dc:creator>
  <cp:lastModifiedBy>Julia Stenhouse</cp:lastModifiedBy>
  <dcterms:created xsi:type="dcterms:W3CDTF">2025-08-07T14:27:02Z</dcterms:created>
  <dcterms:modified xsi:type="dcterms:W3CDTF">2025-08-12T11:36:51Z</dcterms:modified>
</cp:coreProperties>
</file>